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8 изм.) Росинка Терешкова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7" i="1" l="1"/>
  <c r="J38" i="1"/>
  <c r="J37" i="1"/>
  <c r="J36" i="1"/>
  <c r="J35" i="1"/>
  <c r="J34" i="1"/>
  <c r="J39" i="1"/>
  <c r="I40" i="1"/>
  <c r="I41" i="1"/>
  <c r="I42" i="1"/>
  <c r="I57" i="1" l="1"/>
  <c r="I97" i="1"/>
  <c r="I82" i="1" l="1"/>
  <c r="I81" i="1"/>
  <c r="I80" i="1"/>
  <c r="I79" i="1"/>
  <c r="H88" i="1"/>
  <c r="H82" i="1"/>
  <c r="H81" i="1"/>
  <c r="H80" i="1"/>
  <c r="H79" i="1"/>
  <c r="I47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J112" i="1" s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113" i="1" s="1"/>
  <c r="I35" i="1"/>
  <c r="I112" i="1" s="1"/>
  <c r="K23" i="1"/>
  <c r="K115" i="1" s="1"/>
  <c r="K22" i="1"/>
  <c r="K21" i="1"/>
  <c r="K20" i="1"/>
  <c r="I23" i="1"/>
  <c r="I115" i="1" s="1"/>
  <c r="I22" i="1"/>
  <c r="I19" i="1" s="1"/>
  <c r="K19" i="1" l="1"/>
  <c r="K113" i="1"/>
  <c r="K114" i="1"/>
  <c r="I34" i="1"/>
  <c r="I114" i="1"/>
  <c r="I111" i="1"/>
  <c r="K111" i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<sst xmlns="http://schemas.openxmlformats.org/spreadsheetml/2006/main" count="188" uniqueCount="88">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</sst>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15" zoomScale="40" zoomScaleNormal="40" zoomScaleSheetLayoutView="40" workbookViewId="0">
      <selection activeCell="I27" sqref="I27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1724352.5569199999</v>
      </c>
      <c r="H19" s="54">
        <f>SUM(H20:H23)</f>
        <v>297000</v>
      </c>
      <c r="I19" s="80">
        <f>SUM(I20:I23)</f>
        <v>1427352.5569199999</v>
      </c>
      <c r="J19" s="80">
        <f t="shared" ref="J19" si="0">SUM(J20:J23)</f>
        <v>0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1354629.9</v>
      </c>
      <c r="J20" s="80">
        <f t="shared" ref="J20" si="2">SUM(J25,J30)</f>
        <v>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71296.37692000001</v>
      </c>
      <c r="J21" s="80">
        <f t="shared" ref="J21" si="3">SUM(J26,J31)</f>
        <v>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1"/>
        <v>1426.28</v>
      </c>
      <c r="H22" s="54">
        <f t="shared" si="1"/>
        <v>0</v>
      </c>
      <c r="I22" s="80">
        <f t="shared" si="1"/>
        <v>1426.28</v>
      </c>
      <c r="J22" s="80">
        <f t="shared" ref="J22" si="4">SUM(J27,J32)</f>
        <v>0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6">SUM(H24:K24)</f>
        <v>1724352.5569199999</v>
      </c>
      <c r="H24" s="30">
        <f t="shared" ref="H24:K24" si="7">SUM(H25:H28)</f>
        <v>297000</v>
      </c>
      <c r="I24" s="81">
        <f t="shared" si="7"/>
        <v>1427352.5569199999</v>
      </c>
      <c r="J24" s="81">
        <f t="shared" si="7"/>
        <v>0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</f>
        <v>1354629.9</v>
      </c>
      <c r="J25" s="82">
        <v>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</f>
        <v>71296.37692000001</v>
      </c>
      <c r="J26" s="82">
        <v>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6"/>
        <v>1426.28</v>
      </c>
      <c r="H27" s="31">
        <v>0</v>
      </c>
      <c r="I27" s="82">
        <f>896+530.28</f>
        <v>1426.28</v>
      </c>
      <c r="J27" s="82">
        <v>0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489719.24265000009</v>
      </c>
      <c r="H34" s="54">
        <f t="shared" ref="H34:K34" si="9">SUM(H35:H38)</f>
        <v>5620.4226499999995</v>
      </c>
      <c r="I34" s="80">
        <f t="shared" si="9"/>
        <v>147450.00000000003</v>
      </c>
      <c r="J34" s="80">
        <f t="shared" ref="J34" si="10">SUM(J35:J38)</f>
        <v>312500</v>
      </c>
      <c r="K34" s="80">
        <f t="shared" si="9"/>
        <v>24148.819999999996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458951.49000000005</v>
      </c>
      <c r="H35" s="54">
        <f>SUM(H40)</f>
        <v>0</v>
      </c>
      <c r="I35" s="80">
        <f t="shared" si="11"/>
        <v>139937.42000000001</v>
      </c>
      <c r="J35" s="80">
        <f t="shared" ref="J35:K38" si="12">SUM(J40)</f>
        <v>296578.13</v>
      </c>
      <c r="K35" s="80">
        <f t="shared" si="12"/>
        <v>22435.94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30002.632699999998</v>
      </c>
      <c r="H36" s="54">
        <f>SUM(H41)</f>
        <v>5339.4015199999994</v>
      </c>
      <c r="I36" s="80">
        <f t="shared" si="11"/>
        <v>7365.130000000001</v>
      </c>
      <c r="J36" s="80">
        <f t="shared" si="12"/>
        <v>15609.37</v>
      </c>
      <c r="K36" s="80">
        <f t="shared" si="12"/>
        <v>1688.73118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147.44999999999999</v>
      </c>
      <c r="J37" s="80">
        <f t="shared" si="12"/>
        <v>312.5</v>
      </c>
      <c r="K37" s="80">
        <f t="shared" si="12"/>
        <v>24.148820000000001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4">SUM(H39:K39)</f>
        <v>489719.24265000003</v>
      </c>
      <c r="H39" s="30">
        <f>SUM(H40:H43)</f>
        <v>5620.4226499999995</v>
      </c>
      <c r="I39" s="81">
        <f>SUM(I40:I43)</f>
        <v>147450.00000000003</v>
      </c>
      <c r="J39" s="81">
        <f>SUM(J40:J43)</f>
        <v>312500</v>
      </c>
      <c r="K39" s="81">
        <f t="shared" ref="K39" si="15">SUM(K40:K43)</f>
        <v>24148.819999999996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4"/>
        <v>458951.49000000005</v>
      </c>
      <c r="H40" s="31">
        <v>0</v>
      </c>
      <c r="I40" s="82">
        <f>191186.1-51248.68</f>
        <v>139937.42000000001</v>
      </c>
      <c r="J40" s="82">
        <v>296578.13</v>
      </c>
      <c r="K40" s="82">
        <v>22435.94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4"/>
        <v>30002.632699999998</v>
      </c>
      <c r="H41" s="31">
        <v>5339.4015199999994</v>
      </c>
      <c r="I41" s="82">
        <f>10062.45-2697.32</f>
        <v>7365.130000000001</v>
      </c>
      <c r="J41" s="82">
        <v>15609.37</v>
      </c>
      <c r="K41" s="82">
        <v>1688.73118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</f>
        <v>147.44999999999999</v>
      </c>
      <c r="J42" s="82">
        <v>312.5</v>
      </c>
      <c r="K42" s="82">
        <v>24.148820000000001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87930.244099999996</v>
      </c>
      <c r="H44" s="54">
        <f>SUM(H45:H48)</f>
        <v>21219.351419999999</v>
      </c>
      <c r="I44" s="80">
        <f>SUM(I45:I48)</f>
        <v>23208.854679999997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>SUM(G52,G57,G62,G67)</f>
        <v>87930.244099999996</v>
      </c>
      <c r="H47" s="49">
        <f>SUM(H52,H57,H62,H67)</f>
        <v>21219.351419999999</v>
      </c>
      <c r="I47" s="80">
        <f>SUM(I52,I57,I62,I67)</f>
        <v>23208.854679999997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7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7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7"/>
        <v>43086.755099999995</v>
      </c>
      <c r="H54" s="30">
        <f>SUM(H55:H58)</f>
        <v>10587.672420000001</v>
      </c>
      <c r="I54" s="81">
        <f>SUM(I55:I58)</f>
        <v>11830.848679999999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7"/>
        <v>43086.755099999995</v>
      </c>
      <c r="H57" s="75">
        <v>10587.672420000001</v>
      </c>
      <c r="I57" s="88">
        <f>10977.139+215+638.70968</f>
        <v>11830.848679999999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7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7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87</v>
      </c>
      <c r="E79" s="113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87</v>
      </c>
      <c r="E84" s="114" t="s">
        <v>79</v>
      </c>
      <c r="F84" s="45" t="s">
        <v>5</v>
      </c>
      <c r="G84" s="30">
        <f t="shared" si="18"/>
        <v>2010</v>
      </c>
      <c r="H84" s="30">
        <v>820</v>
      </c>
      <c r="I84" s="81">
        <f>SUM(I85:I88)</f>
        <v>595</v>
      </c>
      <c r="J84" s="81">
        <f>SUM(I85:I88)</f>
        <v>595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20">SUM(H89:K89)</f>
        <v>6187.7882799999998</v>
      </c>
      <c r="H89" s="74">
        <v>4426.4979599999997</v>
      </c>
      <c r="I89" s="82">
        <f>SUM(I90:I93)</f>
        <v>1761.2903200000001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20"/>
        <v>6187.7882799999998</v>
      </c>
      <c r="H92" s="74">
        <v>4426.4979599999997</v>
      </c>
      <c r="I92" s="82">
        <f t="shared" si="21"/>
        <v>1761.2903200000001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20"/>
        <v>6187.7882799999998</v>
      </c>
      <c r="H94" s="31">
        <v>4426.4979599999997</v>
      </c>
      <c r="I94" s="82">
        <f>SUM(I95:I98)</f>
        <v>1761.2903200000001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20"/>
        <v>6187.7882799999998</v>
      </c>
      <c r="H97" s="31">
        <v>4426.4979599999997</v>
      </c>
      <c r="I97" s="82">
        <f>2400-638.70968</f>
        <v>1761.2903200000001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2399236.2635499998</v>
      </c>
      <c r="H111" s="54">
        <f>SUM(H112:H115)</f>
        <v>393233.27202999999</v>
      </c>
      <c r="I111" s="80">
        <f>SUM(I112:I115)</f>
        <v>1625852.1335199997</v>
      </c>
      <c r="J111" s="80">
        <f>SUM(J112:J115)</f>
        <v>334049.38300000003</v>
      </c>
      <c r="K111" s="80">
        <f>SUM(K112:K115)</f>
        <v>46101.474999999999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2180880.59</v>
      </c>
      <c r="H112" s="54">
        <f>SUM(H20+H35+H45+H70+H80+H90+H100)</f>
        <v>343089</v>
      </c>
      <c r="I112" s="80">
        <f>SUM(I20+I35+I45+I70+I80+I90+I100)</f>
        <v>1518777.5199999998</v>
      </c>
      <c r="J112" s="80">
        <f>SUM(J20+J35+J45+J70+J80+J90+J100)</f>
        <v>296578.13</v>
      </c>
      <c r="K112" s="80">
        <f>SUM(K20+K35+K45+K70+K80+K90+K100)</f>
        <v>22435.94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120631.24122000001</v>
      </c>
      <c r="H113" s="54">
        <f>SUM(H26+H36+H46+H71+H81+H91+H101)</f>
        <v>23397.401519999999</v>
      </c>
      <c r="I113" s="80">
        <f>SUM(I21+I36+I46+I71+I81+I91+I101)</f>
        <v>79935.738520000014</v>
      </c>
      <c r="J113" s="80">
        <f t="shared" ref="J113" si="23">SUM(J21+J36+J46+J71+J81+J91+J101)</f>
        <v>15609.37</v>
      </c>
      <c r="K113" s="80">
        <f>SUM(K21+K36+K46+K71+K81+K91+K101)</f>
        <v>1688.73118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97724.432329999996</v>
      </c>
      <c r="H114" s="54">
        <f>SUM(H22+H37+H47+H72+H82+H92+H102)</f>
        <v>26746.870510000001</v>
      </c>
      <c r="I114" s="80">
        <f>SUM(I22+I37+I47+I72+I82+I92+I102)</f>
        <v>27138.874999999996</v>
      </c>
      <c r="J114" s="80">
        <f>SUM(J22+J37+J47+J72+J82+J92+J102)</f>
        <v>21861.883000000002</v>
      </c>
      <c r="K114" s="80">
        <f>SUM(K22+K37+K47+K72+K82+K92+K102)</f>
        <v>21976.803820000001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2023-08-04T06:55:04Z</cp:lastPrinted>
  <dcterms:created xsi:type="dcterms:W3CDTF">2016-02-05T07:01:02Z</dcterms:created>
  <dcterms:modified xsi:type="dcterms:W3CDTF">2023-08-08T14:42:24Z</dcterms:modified>
</cp:coreProperties>
</file>